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Planilha_Com_Participantes" sheetId="1" r:id="rId1"/>
  </sheets>
  <definedNames>
    <definedName name="_xlnm.Print_Area" localSheetId="0">'Planilha_Com_Participantes'!$A$1:$Q$80</definedName>
  </definedNames>
  <calcPr fullCalcOnLoad="1"/>
</workbook>
</file>

<file path=xl/sharedStrings.xml><?xml version="1.0" encoding="utf-8"?>
<sst xmlns="http://schemas.openxmlformats.org/spreadsheetml/2006/main" count="345" uniqueCount="171">
  <si>
    <t>ANEXO I-D – PLANILHA ESTIMATIVA DE PREÇOS</t>
  </si>
  <si>
    <t>COMANDO DA AERONÁUTICA</t>
  </si>
  <si>
    <t>GRUPAMENTO DE APOIO DE BARBACENA</t>
  </si>
  <si>
    <t>SUBSEÇÃO TÉCNICA</t>
  </si>
  <si>
    <t>ANEXO I-D – PLANILHA ESTIMATIVA DE CUSTOS E FORMAÇÃO DE PREÇOS</t>
  </si>
  <si>
    <t>Objeto:</t>
  </si>
  <si>
    <t xml:space="preserve">SERVIÇOS DE ELABORAÇÃO E FORNECIMENTO DE PROJETOS EXECUTIVOS PARA A GUARNIÇÃO DE AERONÁUTICA DE BARBACENA </t>
  </si>
  <si>
    <t>Local:</t>
  </si>
  <si>
    <t>GUARNIÇÃO DE AERONÁUTICA DE BARBACENA – MG.</t>
  </si>
  <si>
    <t>ITEM</t>
  </si>
  <si>
    <t>DESCRIÇÃO</t>
  </si>
  <si>
    <t>CÓDIGO / FONTE</t>
  </si>
  <si>
    <t>UNIDADE</t>
  </si>
  <si>
    <t>QUANTID.- BARBACENA - MG</t>
  </si>
  <si>
    <t>PARTICIPANTES</t>
  </si>
  <si>
    <t>CUSTOS (R$) – VALORES MÁXIMOS ACEITÁVEIS</t>
  </si>
  <si>
    <t>POL.CIVIL -DF</t>
  </si>
  <si>
    <t>IFET - CAMPUS JUINA</t>
  </si>
  <si>
    <t>IFET - MATO GROSSO- VARZEA GRANDE</t>
  </si>
  <si>
    <t>IFET - MATO GROSSO -TANGARÁ DA SERRA</t>
  </si>
  <si>
    <t>IFET - MATO GROSSO - CUIABÁ</t>
  </si>
  <si>
    <t>QTNDE TOTAL</t>
  </si>
  <si>
    <t>UNIT. S/ BDI</t>
  </si>
  <si>
    <t>UNIT. C/ BDI</t>
  </si>
  <si>
    <t>TOTAL - BARBACENA - MG</t>
  </si>
  <si>
    <t>VALOR MÁXIMO TOTAL - BARBACENA + ÓRGÃOS PARTICIPANTES</t>
  </si>
  <si>
    <t>LOTE 1</t>
  </si>
  <si>
    <t>ELABORAÇÃO DE PROJETOS DE ARQUITETURA E ELEMENTOS DE URBANISMO</t>
  </si>
  <si>
    <t>1.1</t>
  </si>
  <si>
    <t>ANTEPROJETO DE EDIFICAÇÃO – ÁREA &lt;= 600 M2</t>
  </si>
  <si>
    <t>PROJ-ANT-015 / SETOP</t>
  </si>
  <si>
    <t>UN</t>
  </si>
  <si>
    <t>-</t>
  </si>
  <si>
    <t>1.2</t>
  </si>
  <si>
    <t>ANTEPROJETO DE EDIFICAÇÃO – 600 M2 &lt; ÁREA &lt;= 1.500 M2</t>
  </si>
  <si>
    <t>PROJ-ANT-030 / SETOP</t>
  </si>
  <si>
    <t>1.3</t>
  </si>
  <si>
    <t>PROJETO EXECUTIVO DE ARQUITETURA</t>
  </si>
  <si>
    <t>PROJ-EXE-015 / SETOP</t>
  </si>
  <si>
    <t>PR A1</t>
  </si>
  <si>
    <t>1.4</t>
  </si>
  <si>
    <t>DESENVOLVIMENTO E DETALHAMENTO DE PROJETO ARQUITETÔNICO</t>
  </si>
  <si>
    <t>PROJ-EXE-030 / SETOP</t>
  </si>
  <si>
    <t>1.5</t>
  </si>
  <si>
    <t>PROJETO EXECUTIVO DE PAISAGISMO</t>
  </si>
  <si>
    <t>PROJ-EXE-345 / SETOP</t>
  </si>
  <si>
    <t>1.6</t>
  </si>
  <si>
    <t>AS BUILT DE PROJETOS COM ÁREA ATÉ 10.000 M2</t>
  </si>
  <si>
    <t>REL-TEC-150 / SETOP</t>
  </si>
  <si>
    <t>M2</t>
  </si>
  <si>
    <t>1.7</t>
  </si>
  <si>
    <t>COMPATIBILIZAÇÃO DE PROJETOS COM ÁREA ATÉ 10.000 M2</t>
  </si>
  <si>
    <t>PROJ-EXE-545 / SETOP</t>
  </si>
  <si>
    <t>TOTAL DO LOTE 1</t>
  </si>
  <si>
    <t>LOTE 2</t>
  </si>
  <si>
    <t>ELABORAÇÃO DE PROJETOS DE FUNDAÇÕES E ESTRUTURAS</t>
  </si>
  <si>
    <t>2.1</t>
  </si>
  <si>
    <t>PROJETO EXECUTIVO DE ESTRUTURA DE CONCRETO</t>
  </si>
  <si>
    <t>PROJ-EXE-090 / SETOP</t>
  </si>
  <si>
    <t>2.2</t>
  </si>
  <si>
    <t>PROJETO EXECUTIVO DE ESTRUTURA METÁLICA</t>
  </si>
  <si>
    <t>PROJ-EXE-095 / SETOP</t>
  </si>
  <si>
    <t>2.3</t>
  </si>
  <si>
    <t>2.4</t>
  </si>
  <si>
    <t>TOTAL DO LOTE 2</t>
  </si>
  <si>
    <t>LOTE 3</t>
  </si>
  <si>
    <t>ELABORAÇÃO DE PROJETOS DE INSTALAÇÕES HIDRÁULICAS E SANITÁRIAS</t>
  </si>
  <si>
    <t>3.1</t>
  </si>
  <si>
    <t>PROJETO EXECUTIVO DE INSTALAÇÕES HIDROSSANITÁRIAS</t>
  </si>
  <si>
    <t>PROJ-EXE-135 / SETOP</t>
  </si>
  <si>
    <t>3.2</t>
  </si>
  <si>
    <t>PROJETO EXECUTIVO DE AQUECIMENTO SOLAR E REDE DE ÁGUA QUENTE</t>
  </si>
  <si>
    <t>PROJ-EXE-375 / SETOP</t>
  </si>
  <si>
    <t>3.3</t>
  </si>
  <si>
    <t>3.4</t>
  </si>
  <si>
    <t>TOTAL DO LOTE 3</t>
  </si>
  <si>
    <t>LOTE 4</t>
  </si>
  <si>
    <t>ELABORAÇÃO DE PROJETOS DE INSTALAÇÕES ELÉTRICAS E ELETRÔNICAS</t>
  </si>
  <si>
    <t>4.1</t>
  </si>
  <si>
    <t>PROJETO EXECUTIVO DE INSTALAÇÕES ELÉTRICAS</t>
  </si>
  <si>
    <t>PROJ-EXE-150 / SETOP</t>
  </si>
  <si>
    <t>4.2</t>
  </si>
  <si>
    <t>PROJETO EXECUTIVO DE SPDA</t>
  </si>
  <si>
    <t>PROJ-EXE-195 / SETOP</t>
  </si>
  <si>
    <t>4.3</t>
  </si>
  <si>
    <t>4.4</t>
  </si>
  <si>
    <t>TOTAL DO LOTE 4</t>
  </si>
  <si>
    <t>LOTE 5</t>
  </si>
  <si>
    <t xml:space="preserve">ELABORAÇÃO DE PROJETOS DE INSTALAÇÕES MECÂNICAS E DE UTILIDADES </t>
  </si>
  <si>
    <t>5.1</t>
  </si>
  <si>
    <t>PROJETO EXECUTIVO DE AR CONDICIONADO / VENTILAÇÃO / CLIMATIZAÇÃO</t>
  </si>
  <si>
    <t>PROJ-EXE-120 / SETOP</t>
  </si>
  <si>
    <t>5.2</t>
  </si>
  <si>
    <t>PROJETO EXECUTIVO DE INSTALAÇÕES FLUIDO MECÂNICAS</t>
  </si>
  <si>
    <t>PROJ-EXE-390 / SETOP</t>
  </si>
  <si>
    <t>5.3</t>
  </si>
  <si>
    <t>PROJETO EXECUTIVO DE GLP</t>
  </si>
  <si>
    <t>PROJ-EXE-420 / SETOP</t>
  </si>
  <si>
    <t>5.4</t>
  </si>
  <si>
    <t>5.5</t>
  </si>
  <si>
    <t>TOTAL DO LOTE 5</t>
  </si>
  <si>
    <t>LOTE 6</t>
  </si>
  <si>
    <t>ELABORAÇÃO DE PROJETOS DE INSTALAÇÕES DE PREVENÇÃO E COMBATE A INCÊNDIO</t>
  </si>
  <si>
    <t>6.1</t>
  </si>
  <si>
    <t>PROJETO EXECUTIVO DE PREVENÇÃO E COMBATE A INCÊNDIO E PÂNICO</t>
  </si>
  <si>
    <t>PROJ-EXE-210 / SETOP</t>
  </si>
  <si>
    <t>6.2</t>
  </si>
  <si>
    <t>6.3</t>
  </si>
  <si>
    <t>TOTAL DO LOTE 6</t>
  </si>
  <si>
    <t>LOTE 7</t>
  </si>
  <si>
    <t>ELABORAÇÃO DE PROJETOS DE PAVIMENTAÇÃO</t>
  </si>
  <si>
    <t>7.1</t>
  </si>
  <si>
    <t>PROJETO EXECUTIVO DE TERRAPLENAGEM – PLANTA</t>
  </si>
  <si>
    <t>PROJ-EXE-045 / SETOP</t>
  </si>
  <si>
    <t>7.2</t>
  </si>
  <si>
    <t>PROJETO EXECUTIVO DE TERRAPLENAGEM – SEÇÕES</t>
  </si>
  <si>
    <t>PROJ-EXE-060 / SETOP</t>
  </si>
  <si>
    <t>7.3</t>
  </si>
  <si>
    <t>PROJETO EXECUTIVO DE DRENAGEM PLUVIAL</t>
  </si>
  <si>
    <t>PROJ-EXE-075 / SETOP</t>
  </si>
  <si>
    <t>7.4</t>
  </si>
  <si>
    <t>TOTAL DO LOTE 7</t>
  </si>
  <si>
    <t>LOTE 8</t>
  </si>
  <si>
    <t>ELABORAÇÃO DE PROJETOS DE CABEAMENTO ESTRUTURADO</t>
  </si>
  <si>
    <t>8.1</t>
  </si>
  <si>
    <t>PROJETO EXECUTIVO DE CABEAMENTO ESTRUTURADO</t>
  </si>
  <si>
    <t>PROJ-EXE-165 / SETOP</t>
  </si>
  <si>
    <t>8.2</t>
  </si>
  <si>
    <t>PROJETO EXECUTIVO DE INFRAESTRUTURA DE CABEAMENTO ESTRUTURADO / CFTV / ALARME / SEGURANÇA / SONORIZAÇÃO</t>
  </si>
  <si>
    <t>PROJ-EXE-180 / SETOP</t>
  </si>
  <si>
    <t>8.3</t>
  </si>
  <si>
    <t>PROJETO EXECUTIVO DE SONORIZAÇÃO / ALARME / CFTV</t>
  </si>
  <si>
    <t>PROJ-EXE-270 / SETOP</t>
  </si>
  <si>
    <t>8.4</t>
  </si>
  <si>
    <t>8.5</t>
  </si>
  <si>
    <t>TOTAL DO LOTE 8</t>
  </si>
  <si>
    <t>LOTE 9</t>
  </si>
  <si>
    <t>ELABORAÇÃO DE ORÇAMENTOS</t>
  </si>
  <si>
    <t>9.1</t>
  </si>
  <si>
    <t>ESPECIFICAÇÃO DOS MATERIAIS COM MEMORIAL DESCRITIVO DE CADA AMBIENTE E EQUIPAMENTOS PARA REFORMA E/OU AMPLIAÇÃO DE EDIFICAÇÕES EXISTENTES – ÁREA ATÉ 1.000 M2</t>
  </si>
  <si>
    <t>REL-TEC-075 / SETOP</t>
  </si>
  <si>
    <t>9.2</t>
  </si>
  <si>
    <t>ESPECIFICAÇÃO DOS MATERIAIS COM MEMORIAL DESCRITIVO DE CADA AMBIENTE E EQUIPAMENTOS PARA REFORMA E/ OU AMPLIAÇÃO DE EDIFICAÇÕES EXISTENTES – ÁREA DE 1.001 M2 A 2.000 M2</t>
  </si>
  <si>
    <t>REL-TEC-080 / SETOP</t>
  </si>
  <si>
    <t>9.3</t>
  </si>
  <si>
    <t>ESPECIFICAÇÃO DOS MATERIAIS COM MEMORIAL DESCRITIVO PARA OBRAS DE INFRAESTRUTURA</t>
  </si>
  <si>
    <t>REL-TEC-145 / SETOP</t>
  </si>
  <si>
    <t>9.4</t>
  </si>
  <si>
    <t>PLANILHA ORÇAMENTÁRIA PARA CONSTRUÇÕES NOVAS – ÁREA ATÉ 1.000 M2</t>
  </si>
  <si>
    <t>PLAN-PRO-220 / SETOP</t>
  </si>
  <si>
    <t>9.5</t>
  </si>
  <si>
    <t>PLANILHA ORÇAMENTÁRIA PARA REFORMA E/OU AMPLIAÇÃO DE EDIFICAÇÕES EXISTENTES – ÁREA ATÉ 1.000 M2</t>
  </si>
  <si>
    <t>PLAN-PRO-255 / SETOP</t>
  </si>
  <si>
    <t>9.6</t>
  </si>
  <si>
    <t>PLANILHA ORÇAMENTÁRIA PARA REFORMA E/OU AMPLIAÇÃO DE EDIFICAÇÕES EXISTENTES – ÁREA DE 1.001 M2 A 2.000 M2</t>
  </si>
  <si>
    <t>PLAN-PRO-260 / SETOP</t>
  </si>
  <si>
    <t>TOTAL DO LOTE 9</t>
  </si>
  <si>
    <t>PREÇO TOTAL:</t>
  </si>
  <si>
    <t>Valor por extenso:</t>
  </si>
  <si>
    <t>Novecentos e oitenta e sete mil, setecentos e setenta e oito reais e dez centavos.</t>
  </si>
  <si>
    <t>_______________________________________</t>
  </si>
  <si>
    <t>Fábio Luis de MIRANDA – 1º Ten QOCON CIV</t>
  </si>
  <si>
    <t>Local e data:</t>
  </si>
  <si>
    <t>Barbacena, 13 de Dezembro de 2019.</t>
  </si>
  <si>
    <t>Eng. Civil – CREA/MG: 91.336/D</t>
  </si>
  <si>
    <t>Adj. da Subseção Técnica – SSTEC</t>
  </si>
  <si>
    <t>Obs.:</t>
  </si>
  <si>
    <t>1 – Fontes de Consulta:</t>
  </si>
  <si>
    <t>a – Sistema Nacional de Pesquisa de Custos e Índices da Construção Civil (SINAPI), de Outubro de 2019, desonerado (última atualização disponível). Abrangência: Nacional, Localidade: Belo Horizonte/MG. Encargos sociais sobre preços da mão de obra: 88,06% (hora) ou 51,23% (mês).</t>
  </si>
  <si>
    <t>b – Tabela SETOP, de Agosto de 2019, com desoneração (atualização mais recente disponível no período de elaboração);</t>
  </si>
  <si>
    <t>2 – Os preços unitários constantes da planilha já se encontram com o BDI utilizado de 27,53% para serviços, salvo os itens referentes a materiais e equipamentos, onde há indicação do percentual de 15,91%, conforme Composição de BDI anexa.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</si>
</sst>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</numFmts>
  <fonts count="39"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2"/>
      <name val="Ecofont_Spranq_eco_Sans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1" fillId="21" borderId="5" applyNumberFormat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justify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justify" wrapText="1"/>
    </xf>
    <xf numFmtId="1" fontId="2" fillId="0" borderId="10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right" wrapText="1"/>
    </xf>
    <xf numFmtId="4" fontId="1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4" fontId="1" fillId="33" borderId="10" xfId="0" applyNumberFormat="1" applyFont="1" applyFill="1" applyBorder="1" applyAlignment="1">
      <alignment horizontal="right" wrapText="1"/>
    </xf>
    <xf numFmtId="4" fontId="2" fillId="0" borderId="10" xfId="0" applyNumberFormat="1" applyFont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3" fontId="2" fillId="0" borderId="10" xfId="0" applyNumberFormat="1" applyFont="1" applyBorder="1" applyAlignment="1">
      <alignment horizontal="right" wrapText="1"/>
    </xf>
    <xf numFmtId="4" fontId="1" fillId="33" borderId="14" xfId="0" applyNumberFormat="1" applyFont="1" applyFill="1" applyBorder="1" applyAlignment="1">
      <alignment horizontal="right" wrapText="1"/>
    </xf>
    <xf numFmtId="4" fontId="1" fillId="0" borderId="15" xfId="0" applyNumberFormat="1" applyFont="1" applyBorder="1" applyAlignment="1">
      <alignment horizontal="right" wrapText="1"/>
    </xf>
    <xf numFmtId="4" fontId="3" fillId="35" borderId="10" xfId="0" applyNumberFormat="1" applyFont="1" applyFill="1" applyBorder="1" applyAlignment="1">
      <alignment/>
    </xf>
    <xf numFmtId="0" fontId="4" fillId="0" borderId="0" xfId="0" applyFont="1" applyAlignment="1">
      <alignment horizontal="justify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justify" wrapText="1"/>
    </xf>
    <xf numFmtId="0" fontId="1" fillId="0" borderId="15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justify" wrapText="1"/>
    </xf>
    <xf numFmtId="0" fontId="1" fillId="34" borderId="15" xfId="0" applyFont="1" applyFill="1" applyBorder="1" applyAlignment="1">
      <alignment horizontal="justify" wrapText="1"/>
    </xf>
    <xf numFmtId="0" fontId="1" fillId="0" borderId="10" xfId="0" applyFont="1" applyBorder="1" applyAlignment="1">
      <alignment horizontal="right" wrapText="1"/>
    </xf>
    <xf numFmtId="0" fontId="2" fillId="0" borderId="11" xfId="0" applyFont="1" applyBorder="1" applyAlignment="1">
      <alignment horizontal="justify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justify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tabSelected="1" view="pageBreakPreview" zoomScale="90" zoomScaleSheetLayoutView="90" zoomScalePageLayoutView="0" workbookViewId="0" topLeftCell="A6">
      <pane ySplit="4" topLeftCell="A52" activePane="bottomLeft" state="frozen"/>
      <selection pane="topLeft" activeCell="A6" sqref="A6"/>
      <selection pane="bottomLeft" activeCell="I16" sqref="I16"/>
    </sheetView>
  </sheetViews>
  <sheetFormatPr defaultColWidth="9.140625" defaultRowHeight="12.75"/>
  <cols>
    <col min="1" max="1" width="4.57421875" style="0" customWidth="1"/>
    <col min="3" max="3" width="31.00390625" style="0" customWidth="1"/>
    <col min="4" max="4" width="16.140625" style="0" customWidth="1"/>
    <col min="6" max="6" width="11.140625" style="0" customWidth="1"/>
    <col min="15" max="15" width="15.57421875" style="0" customWidth="1"/>
    <col min="16" max="16" width="17.421875" style="0" customWidth="1"/>
  </cols>
  <sheetData>
    <row r="1" spans="2:15" ht="12.75" customHeight="1">
      <c r="B1" s="24" t="s">
        <v>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2:15" ht="12.75" customHeight="1"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2:15" ht="12.75" customHeight="1">
      <c r="B3" s="24" t="s">
        <v>2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2:15" ht="12.75" customHeight="1">
      <c r="B4" s="25" t="s">
        <v>3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2:15" ht="12.75" customHeight="1">
      <c r="B5" s="26" t="s">
        <v>4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2:15" ht="24" customHeight="1">
      <c r="B6" s="2" t="s">
        <v>5</v>
      </c>
      <c r="C6" s="27" t="s">
        <v>6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2:15" ht="12.75" customHeight="1">
      <c r="B7" s="2" t="s">
        <v>7</v>
      </c>
      <c r="C7" s="27" t="s">
        <v>8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8" spans="2:15" ht="24" customHeight="1">
      <c r="B8" s="26" t="s">
        <v>9</v>
      </c>
      <c r="C8" s="27" t="s">
        <v>10</v>
      </c>
      <c r="D8" s="26" t="s">
        <v>11</v>
      </c>
      <c r="E8" s="26" t="s">
        <v>12</v>
      </c>
      <c r="F8" s="28" t="s">
        <v>13</v>
      </c>
      <c r="G8" s="29" t="s">
        <v>14</v>
      </c>
      <c r="H8" s="29"/>
      <c r="I8" s="29"/>
      <c r="J8" s="29"/>
      <c r="K8" s="29"/>
      <c r="L8" s="3"/>
      <c r="M8" s="26" t="s">
        <v>15</v>
      </c>
      <c r="N8" s="26"/>
      <c r="O8" s="26"/>
    </row>
    <row r="9" spans="2:16" ht="72">
      <c r="B9" s="26"/>
      <c r="C9" s="27"/>
      <c r="D9" s="26"/>
      <c r="E9" s="26"/>
      <c r="F9" s="26"/>
      <c r="G9" s="4" t="s">
        <v>16</v>
      </c>
      <c r="H9" s="4" t="s">
        <v>17</v>
      </c>
      <c r="I9" s="4" t="s">
        <v>18</v>
      </c>
      <c r="J9" s="4" t="s">
        <v>19</v>
      </c>
      <c r="K9" s="4" t="s">
        <v>20</v>
      </c>
      <c r="L9" s="4" t="s">
        <v>21</v>
      </c>
      <c r="M9" s="1" t="s">
        <v>22</v>
      </c>
      <c r="N9" s="1" t="s">
        <v>23</v>
      </c>
      <c r="O9" s="1" t="s">
        <v>24</v>
      </c>
      <c r="P9" s="5" t="s">
        <v>25</v>
      </c>
    </row>
    <row r="10" spans="2:15" ht="24" customHeight="1">
      <c r="B10" s="1" t="s">
        <v>26</v>
      </c>
      <c r="C10" s="26" t="s">
        <v>27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6" ht="24">
      <c r="A11">
        <v>1</v>
      </c>
      <c r="B11" s="6" t="s">
        <v>28</v>
      </c>
      <c r="C11" s="7" t="s">
        <v>29</v>
      </c>
      <c r="D11" s="6" t="s">
        <v>30</v>
      </c>
      <c r="E11" s="6" t="s">
        <v>31</v>
      </c>
      <c r="F11" s="8">
        <v>25</v>
      </c>
      <c r="G11" s="9">
        <v>25</v>
      </c>
      <c r="H11" s="9" t="s">
        <v>32</v>
      </c>
      <c r="I11" s="9" t="s">
        <v>32</v>
      </c>
      <c r="J11" s="9" t="s">
        <v>32</v>
      </c>
      <c r="K11" s="9" t="s">
        <v>32</v>
      </c>
      <c r="L11" s="8">
        <f aca="true" t="shared" si="0" ref="L11:L17">SUM(F11:K11)</f>
        <v>50</v>
      </c>
      <c r="M11" s="10">
        <v>2513.76</v>
      </c>
      <c r="N11" s="10">
        <v>3205.8</v>
      </c>
      <c r="O11" s="11">
        <v>80145</v>
      </c>
      <c r="P11" s="11">
        <f aca="true" t="shared" si="1" ref="P11:P17">L11*N11</f>
        <v>160290</v>
      </c>
    </row>
    <row r="12" spans="1:16" ht="24">
      <c r="A12">
        <v>2</v>
      </c>
      <c r="B12" s="6" t="s">
        <v>33</v>
      </c>
      <c r="C12" s="7" t="s">
        <v>34</v>
      </c>
      <c r="D12" s="6" t="s">
        <v>35</v>
      </c>
      <c r="E12" s="6" t="s">
        <v>31</v>
      </c>
      <c r="F12" s="8">
        <v>10</v>
      </c>
      <c r="G12" s="9">
        <v>10</v>
      </c>
      <c r="H12" s="9" t="s">
        <v>32</v>
      </c>
      <c r="I12" s="9" t="s">
        <v>32</v>
      </c>
      <c r="J12" s="9" t="s">
        <v>32</v>
      </c>
      <c r="K12" s="9" t="s">
        <v>32</v>
      </c>
      <c r="L12" s="8">
        <f t="shared" si="0"/>
        <v>20</v>
      </c>
      <c r="M12" s="10">
        <v>4983.26</v>
      </c>
      <c r="N12" s="10">
        <v>6355.15</v>
      </c>
      <c r="O12" s="11">
        <v>63551.5</v>
      </c>
      <c r="P12" s="11">
        <f t="shared" si="1"/>
        <v>127103</v>
      </c>
    </row>
    <row r="13" spans="1:16" ht="24">
      <c r="A13">
        <v>3</v>
      </c>
      <c r="B13" s="6" t="s">
        <v>36</v>
      </c>
      <c r="C13" s="7" t="s">
        <v>37</v>
      </c>
      <c r="D13" s="6" t="s">
        <v>38</v>
      </c>
      <c r="E13" s="6" t="s">
        <v>39</v>
      </c>
      <c r="F13" s="8">
        <v>50</v>
      </c>
      <c r="G13" s="9">
        <v>250</v>
      </c>
      <c r="H13" s="9" t="s">
        <v>32</v>
      </c>
      <c r="I13" s="9">
        <v>5</v>
      </c>
      <c r="J13" s="9">
        <v>2</v>
      </c>
      <c r="K13" s="9" t="s">
        <v>32</v>
      </c>
      <c r="L13" s="8">
        <f t="shared" si="0"/>
        <v>307</v>
      </c>
      <c r="M13" s="10">
        <v>1141.72</v>
      </c>
      <c r="N13" s="10">
        <v>1456.04</v>
      </c>
      <c r="O13" s="11">
        <v>72802</v>
      </c>
      <c r="P13" s="11">
        <f t="shared" si="1"/>
        <v>447004.27999999997</v>
      </c>
    </row>
    <row r="14" spans="1:16" ht="36">
      <c r="A14">
        <v>4</v>
      </c>
      <c r="B14" s="6" t="s">
        <v>40</v>
      </c>
      <c r="C14" s="7" t="s">
        <v>41</v>
      </c>
      <c r="D14" s="6" t="s">
        <v>42</v>
      </c>
      <c r="E14" s="6" t="s">
        <v>39</v>
      </c>
      <c r="F14" s="8">
        <v>35</v>
      </c>
      <c r="G14" s="9">
        <v>350</v>
      </c>
      <c r="H14" s="9" t="s">
        <v>32</v>
      </c>
      <c r="I14" s="9" t="s">
        <v>32</v>
      </c>
      <c r="J14" s="9" t="s">
        <v>32</v>
      </c>
      <c r="K14" s="9" t="s">
        <v>32</v>
      </c>
      <c r="L14" s="8">
        <f t="shared" si="0"/>
        <v>385</v>
      </c>
      <c r="M14" s="12">
        <v>430.09</v>
      </c>
      <c r="N14" s="12">
        <v>548.49</v>
      </c>
      <c r="O14" s="11">
        <v>19197.15</v>
      </c>
      <c r="P14" s="11">
        <f t="shared" si="1"/>
        <v>211168.65</v>
      </c>
    </row>
    <row r="15" spans="1:16" ht="24">
      <c r="A15">
        <v>5</v>
      </c>
      <c r="B15" s="6" t="s">
        <v>43</v>
      </c>
      <c r="C15" s="7" t="s">
        <v>44</v>
      </c>
      <c r="D15" s="6" t="s">
        <v>45</v>
      </c>
      <c r="E15" s="6" t="s">
        <v>39</v>
      </c>
      <c r="F15" s="8">
        <v>15</v>
      </c>
      <c r="G15" s="9">
        <v>70</v>
      </c>
      <c r="H15" s="9" t="s">
        <v>32</v>
      </c>
      <c r="I15" s="9" t="s">
        <v>32</v>
      </c>
      <c r="J15" s="9" t="s">
        <v>32</v>
      </c>
      <c r="K15" s="9" t="s">
        <v>32</v>
      </c>
      <c r="L15" s="8">
        <f t="shared" si="0"/>
        <v>85</v>
      </c>
      <c r="M15" s="10">
        <v>1028.51</v>
      </c>
      <c r="N15" s="10">
        <v>1311.66</v>
      </c>
      <c r="O15" s="11">
        <v>19674.9</v>
      </c>
      <c r="P15" s="11">
        <f t="shared" si="1"/>
        <v>111491.1</v>
      </c>
    </row>
    <row r="16" spans="1:16" ht="24">
      <c r="A16">
        <v>6</v>
      </c>
      <c r="B16" s="6" t="s">
        <v>46</v>
      </c>
      <c r="C16" s="7" t="s">
        <v>47</v>
      </c>
      <c r="D16" s="6" t="s">
        <v>48</v>
      </c>
      <c r="E16" s="6" t="s">
        <v>49</v>
      </c>
      <c r="F16" s="8">
        <v>8000</v>
      </c>
      <c r="G16" s="9">
        <v>7000</v>
      </c>
      <c r="H16" s="9" t="s">
        <v>32</v>
      </c>
      <c r="I16" s="9">
        <v>3900</v>
      </c>
      <c r="J16" s="9">
        <v>3300</v>
      </c>
      <c r="K16" s="9" t="s">
        <v>32</v>
      </c>
      <c r="L16" s="8">
        <f t="shared" si="0"/>
        <v>22200</v>
      </c>
      <c r="M16" s="12">
        <v>0.65</v>
      </c>
      <c r="N16" s="12">
        <v>0.83</v>
      </c>
      <c r="O16" s="11">
        <v>6640</v>
      </c>
      <c r="P16" s="11">
        <f t="shared" si="1"/>
        <v>18426</v>
      </c>
    </row>
    <row r="17" spans="1:16" ht="36">
      <c r="A17">
        <v>7</v>
      </c>
      <c r="B17" s="6" t="s">
        <v>50</v>
      </c>
      <c r="C17" s="7" t="s">
        <v>51</v>
      </c>
      <c r="D17" s="6" t="s">
        <v>52</v>
      </c>
      <c r="E17" s="6" t="s">
        <v>49</v>
      </c>
      <c r="F17" s="8">
        <v>6500</v>
      </c>
      <c r="G17" s="9">
        <v>70000</v>
      </c>
      <c r="H17" s="9" t="s">
        <v>32</v>
      </c>
      <c r="I17" s="9">
        <v>5000</v>
      </c>
      <c r="J17" s="9" t="s">
        <v>32</v>
      </c>
      <c r="K17" s="9" t="s">
        <v>32</v>
      </c>
      <c r="L17" s="8">
        <f t="shared" si="0"/>
        <v>81500</v>
      </c>
      <c r="M17" s="12">
        <v>1.87</v>
      </c>
      <c r="N17" s="12">
        <v>2.38</v>
      </c>
      <c r="O17" s="11">
        <v>15470</v>
      </c>
      <c r="P17" s="11">
        <f t="shared" si="1"/>
        <v>193970</v>
      </c>
    </row>
    <row r="18" spans="2:16" ht="12.75" customHeight="1">
      <c r="B18" s="30" t="s">
        <v>53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13">
        <v>277480.55</v>
      </c>
      <c r="P18" s="13">
        <f>SUM(P11:P17)</f>
        <v>1269453.03</v>
      </c>
    </row>
    <row r="19" spans="2:15" ht="12.75" customHeight="1">
      <c r="B19" s="1" t="s">
        <v>54</v>
      </c>
      <c r="C19" s="27" t="s">
        <v>55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1:16" ht="24">
      <c r="A20">
        <v>8</v>
      </c>
      <c r="B20" s="6" t="s">
        <v>56</v>
      </c>
      <c r="C20" s="7" t="s">
        <v>57</v>
      </c>
      <c r="D20" s="6" t="s">
        <v>58</v>
      </c>
      <c r="E20" s="6" t="s">
        <v>39</v>
      </c>
      <c r="F20" s="8">
        <v>40</v>
      </c>
      <c r="G20" s="8">
        <v>400</v>
      </c>
      <c r="H20" s="8" t="s">
        <v>32</v>
      </c>
      <c r="I20" s="8">
        <v>4</v>
      </c>
      <c r="J20" s="8">
        <v>2</v>
      </c>
      <c r="K20" s="8" t="s">
        <v>32</v>
      </c>
      <c r="L20" s="8">
        <f>SUM(F20:K20)</f>
        <v>446</v>
      </c>
      <c r="M20" s="12">
        <v>921.26</v>
      </c>
      <c r="N20" s="10">
        <v>1174.88</v>
      </c>
      <c r="O20" s="11">
        <v>46995.2</v>
      </c>
      <c r="P20" s="11">
        <f>L20*N20</f>
        <v>523996.48000000004</v>
      </c>
    </row>
    <row r="21" spans="1:16" ht="24">
      <c r="A21">
        <v>9</v>
      </c>
      <c r="B21" s="6" t="s">
        <v>59</v>
      </c>
      <c r="C21" s="7" t="s">
        <v>60</v>
      </c>
      <c r="D21" s="6" t="s">
        <v>61</v>
      </c>
      <c r="E21" s="6" t="s">
        <v>39</v>
      </c>
      <c r="F21" s="8">
        <v>25</v>
      </c>
      <c r="G21" s="8">
        <v>150</v>
      </c>
      <c r="H21" s="8" t="s">
        <v>32</v>
      </c>
      <c r="I21" s="8">
        <v>3</v>
      </c>
      <c r="J21" s="8">
        <v>1</v>
      </c>
      <c r="K21" s="8" t="s">
        <v>32</v>
      </c>
      <c r="L21" s="8">
        <f>SUM(F21:K21)</f>
        <v>179</v>
      </c>
      <c r="M21" s="10">
        <v>1393.74</v>
      </c>
      <c r="N21" s="10">
        <v>1777.44</v>
      </c>
      <c r="O21" s="11">
        <v>44436</v>
      </c>
      <c r="P21" s="11">
        <f>L21*N21</f>
        <v>318161.76</v>
      </c>
    </row>
    <row r="22" spans="1:16" ht="24">
      <c r="A22">
        <v>10</v>
      </c>
      <c r="B22" s="6" t="s">
        <v>62</v>
      </c>
      <c r="C22" s="7" t="s">
        <v>47</v>
      </c>
      <c r="D22" s="6" t="s">
        <v>48</v>
      </c>
      <c r="E22" s="6" t="s">
        <v>49</v>
      </c>
      <c r="F22" s="8">
        <v>3500</v>
      </c>
      <c r="G22" s="8">
        <v>70000</v>
      </c>
      <c r="H22" s="8" t="s">
        <v>32</v>
      </c>
      <c r="I22" s="8" t="s">
        <v>32</v>
      </c>
      <c r="J22" s="8" t="s">
        <v>32</v>
      </c>
      <c r="K22" s="8" t="s">
        <v>32</v>
      </c>
      <c r="L22" s="8">
        <f>SUM(F22:K22)</f>
        <v>73500</v>
      </c>
      <c r="M22" s="12">
        <v>0.65</v>
      </c>
      <c r="N22" s="12">
        <v>0.83</v>
      </c>
      <c r="O22" s="11">
        <v>2905</v>
      </c>
      <c r="P22" s="11">
        <f>L22*N22</f>
        <v>61005</v>
      </c>
    </row>
    <row r="23" spans="1:16" ht="36">
      <c r="A23">
        <v>11</v>
      </c>
      <c r="B23" s="6" t="s">
        <v>63</v>
      </c>
      <c r="C23" s="7" t="s">
        <v>51</v>
      </c>
      <c r="D23" s="6" t="s">
        <v>52</v>
      </c>
      <c r="E23" s="6" t="s">
        <v>49</v>
      </c>
      <c r="F23" s="8">
        <v>7000</v>
      </c>
      <c r="G23" s="8">
        <v>70000</v>
      </c>
      <c r="H23" s="8" t="s">
        <v>32</v>
      </c>
      <c r="I23" s="8">
        <v>1000</v>
      </c>
      <c r="J23" s="8">
        <v>1700</v>
      </c>
      <c r="K23" s="8" t="s">
        <v>32</v>
      </c>
      <c r="L23" s="8">
        <f>SUM(F23:K23)</f>
        <v>79700</v>
      </c>
      <c r="M23" s="12">
        <v>1.87</v>
      </c>
      <c r="N23" s="12">
        <v>2.38</v>
      </c>
      <c r="O23" s="11">
        <v>16660</v>
      </c>
      <c r="P23" s="11">
        <f>L23*N23</f>
        <v>189686</v>
      </c>
    </row>
    <row r="24" spans="2:16" ht="12.75" customHeight="1">
      <c r="B24" s="30" t="s">
        <v>64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13">
        <v>110996.2</v>
      </c>
      <c r="P24" s="13">
        <f>SUM(P20:P23)</f>
        <v>1092849.24</v>
      </c>
    </row>
    <row r="25" spans="2:15" ht="24" customHeight="1">
      <c r="B25" s="1" t="s">
        <v>65</v>
      </c>
      <c r="C25" s="27" t="s">
        <v>66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</row>
    <row r="26" spans="1:16" ht="24">
      <c r="A26">
        <v>12</v>
      </c>
      <c r="B26" s="6" t="s">
        <v>67</v>
      </c>
      <c r="C26" s="7" t="s">
        <v>68</v>
      </c>
      <c r="D26" s="6" t="s">
        <v>69</v>
      </c>
      <c r="E26" s="6" t="s">
        <v>39</v>
      </c>
      <c r="F26" s="9">
        <v>40</v>
      </c>
      <c r="G26" s="9">
        <v>250</v>
      </c>
      <c r="H26" s="9" t="s">
        <v>32</v>
      </c>
      <c r="I26" s="9">
        <v>14</v>
      </c>
      <c r="J26" s="6">
        <v>4</v>
      </c>
      <c r="K26" s="6" t="s">
        <v>32</v>
      </c>
      <c r="L26" s="9">
        <f>SUM(F26:K26)</f>
        <v>308</v>
      </c>
      <c r="M26" s="12">
        <v>999.19</v>
      </c>
      <c r="N26" s="10">
        <v>1274.27</v>
      </c>
      <c r="O26" s="11">
        <v>50970.8</v>
      </c>
      <c r="P26" s="11">
        <f>L26*N26</f>
        <v>392475.16</v>
      </c>
    </row>
    <row r="27" spans="1:16" ht="36">
      <c r="A27">
        <v>13</v>
      </c>
      <c r="B27" s="6" t="s">
        <v>70</v>
      </c>
      <c r="C27" s="7" t="s">
        <v>71</v>
      </c>
      <c r="D27" s="6" t="s">
        <v>72</v>
      </c>
      <c r="E27" s="6" t="s">
        <v>39</v>
      </c>
      <c r="F27" s="9">
        <v>30</v>
      </c>
      <c r="G27" s="9">
        <v>150</v>
      </c>
      <c r="H27" s="9" t="s">
        <v>32</v>
      </c>
      <c r="I27" s="9" t="s">
        <v>32</v>
      </c>
      <c r="J27" s="6" t="s">
        <v>32</v>
      </c>
      <c r="K27" s="6" t="s">
        <v>32</v>
      </c>
      <c r="L27" s="9">
        <f>SUM(F27:K27)</f>
        <v>180</v>
      </c>
      <c r="M27" s="12">
        <v>795.73</v>
      </c>
      <c r="N27" s="10">
        <v>1014.79</v>
      </c>
      <c r="O27" s="11">
        <v>30443.7</v>
      </c>
      <c r="P27" s="11">
        <f>L27*N27</f>
        <v>182662.19999999998</v>
      </c>
    </row>
    <row r="28" spans="1:16" ht="24">
      <c r="A28">
        <v>14</v>
      </c>
      <c r="B28" s="6" t="s">
        <v>73</v>
      </c>
      <c r="C28" s="7" t="s">
        <v>47</v>
      </c>
      <c r="D28" s="6" t="s">
        <v>48</v>
      </c>
      <c r="E28" s="6" t="s">
        <v>49</v>
      </c>
      <c r="F28" s="9">
        <v>7000</v>
      </c>
      <c r="G28" s="9">
        <v>70000</v>
      </c>
      <c r="H28" s="9" t="s">
        <v>32</v>
      </c>
      <c r="I28" s="9">
        <v>3900</v>
      </c>
      <c r="J28" s="14" t="s">
        <v>32</v>
      </c>
      <c r="K28" s="14" t="s">
        <v>32</v>
      </c>
      <c r="L28" s="9">
        <f>SUM(F28:K28)</f>
        <v>80900</v>
      </c>
      <c r="M28" s="12">
        <v>0.65</v>
      </c>
      <c r="N28" s="12">
        <v>0.83</v>
      </c>
      <c r="O28" s="11">
        <v>5810</v>
      </c>
      <c r="P28" s="11">
        <f>L28*N28</f>
        <v>67147</v>
      </c>
    </row>
    <row r="29" spans="1:16" ht="36">
      <c r="A29">
        <v>15</v>
      </c>
      <c r="B29" s="6" t="s">
        <v>74</v>
      </c>
      <c r="C29" s="7" t="s">
        <v>51</v>
      </c>
      <c r="D29" s="6" t="s">
        <v>52</v>
      </c>
      <c r="E29" s="6" t="s">
        <v>49</v>
      </c>
      <c r="F29" s="9">
        <v>6500</v>
      </c>
      <c r="G29" s="9">
        <v>70000</v>
      </c>
      <c r="H29" s="9" t="s">
        <v>32</v>
      </c>
      <c r="I29" s="9">
        <v>5000</v>
      </c>
      <c r="J29" s="14" t="s">
        <v>32</v>
      </c>
      <c r="K29" s="14" t="s">
        <v>32</v>
      </c>
      <c r="L29" s="9">
        <f>SUM(F29:K29)</f>
        <v>81500</v>
      </c>
      <c r="M29" s="12">
        <v>1.87</v>
      </c>
      <c r="N29" s="12">
        <v>2.38</v>
      </c>
      <c r="O29" s="11">
        <v>15470</v>
      </c>
      <c r="P29" s="11">
        <f>L29*N29</f>
        <v>193970</v>
      </c>
    </row>
    <row r="30" spans="2:16" ht="12.75" customHeight="1">
      <c r="B30" s="30" t="s">
        <v>75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13">
        <v>102694.5</v>
      </c>
      <c r="P30" s="13">
        <f>SUM(P26:P29)</f>
        <v>836254.36</v>
      </c>
    </row>
    <row r="31" spans="2:15" ht="24" customHeight="1">
      <c r="B31" s="1" t="s">
        <v>76</v>
      </c>
      <c r="C31" s="27" t="s">
        <v>77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</row>
    <row r="32" spans="1:16" ht="24">
      <c r="A32">
        <v>16</v>
      </c>
      <c r="B32" s="6" t="s">
        <v>78</v>
      </c>
      <c r="C32" s="7" t="s">
        <v>79</v>
      </c>
      <c r="D32" s="6" t="s">
        <v>80</v>
      </c>
      <c r="E32" s="6" t="s">
        <v>39</v>
      </c>
      <c r="F32" s="8">
        <v>40</v>
      </c>
      <c r="G32" s="8">
        <v>300</v>
      </c>
      <c r="H32" s="8" t="s">
        <v>32</v>
      </c>
      <c r="I32" s="8">
        <v>11</v>
      </c>
      <c r="J32" s="8">
        <v>6</v>
      </c>
      <c r="K32" s="12" t="s">
        <v>32</v>
      </c>
      <c r="L32" s="9">
        <f>SUM(F32:K32)</f>
        <v>357</v>
      </c>
      <c r="M32" s="10">
        <v>1076.91</v>
      </c>
      <c r="N32" s="10">
        <v>1373.38</v>
      </c>
      <c r="O32" s="11">
        <v>54935.2</v>
      </c>
      <c r="P32" s="11">
        <f>L32*N32</f>
        <v>490296.66000000003</v>
      </c>
    </row>
    <row r="33" spans="1:16" ht="24">
      <c r="A33">
        <v>17</v>
      </c>
      <c r="B33" s="6" t="s">
        <v>81</v>
      </c>
      <c r="C33" s="7" t="s">
        <v>82</v>
      </c>
      <c r="D33" s="6" t="s">
        <v>83</v>
      </c>
      <c r="E33" s="6" t="s">
        <v>39</v>
      </c>
      <c r="F33" s="8">
        <v>30</v>
      </c>
      <c r="G33" s="8">
        <v>200</v>
      </c>
      <c r="H33" s="8" t="s">
        <v>32</v>
      </c>
      <c r="I33" s="8">
        <v>3</v>
      </c>
      <c r="J33" s="8">
        <v>4</v>
      </c>
      <c r="K33" s="12" t="s">
        <v>32</v>
      </c>
      <c r="L33" s="9">
        <f>SUM(F33:K33)</f>
        <v>237</v>
      </c>
      <c r="M33" s="12">
        <v>802.09</v>
      </c>
      <c r="N33" s="10">
        <v>1022.91</v>
      </c>
      <c r="O33" s="11">
        <v>30687.3</v>
      </c>
      <c r="P33" s="11">
        <f>L33*N33</f>
        <v>242429.66999999998</v>
      </c>
    </row>
    <row r="34" spans="1:16" ht="24">
      <c r="A34">
        <v>18</v>
      </c>
      <c r="B34" s="6" t="s">
        <v>84</v>
      </c>
      <c r="C34" s="7" t="s">
        <v>47</v>
      </c>
      <c r="D34" s="6" t="s">
        <v>48</v>
      </c>
      <c r="E34" s="6" t="s">
        <v>49</v>
      </c>
      <c r="F34" s="8">
        <v>7000</v>
      </c>
      <c r="G34" s="8">
        <v>70000</v>
      </c>
      <c r="H34" s="8" t="s">
        <v>32</v>
      </c>
      <c r="I34" s="8">
        <v>3900</v>
      </c>
      <c r="J34" s="8">
        <v>3300</v>
      </c>
      <c r="K34" s="12" t="s">
        <v>32</v>
      </c>
      <c r="L34" s="9">
        <f>SUM(F34:K34)</f>
        <v>84200</v>
      </c>
      <c r="M34" s="12">
        <v>0.65</v>
      </c>
      <c r="N34" s="12">
        <v>0.83</v>
      </c>
      <c r="O34" s="11">
        <v>5810</v>
      </c>
      <c r="P34" s="11">
        <f>L34*N34</f>
        <v>69886</v>
      </c>
    </row>
    <row r="35" spans="1:16" ht="36">
      <c r="A35">
        <v>19</v>
      </c>
      <c r="B35" s="6" t="s">
        <v>85</v>
      </c>
      <c r="C35" s="7" t="s">
        <v>51</v>
      </c>
      <c r="D35" s="6" t="s">
        <v>52</v>
      </c>
      <c r="E35" s="6" t="s">
        <v>49</v>
      </c>
      <c r="F35" s="8">
        <v>7500</v>
      </c>
      <c r="G35" s="8">
        <v>70000</v>
      </c>
      <c r="H35" s="8" t="s">
        <v>32</v>
      </c>
      <c r="I35" s="8">
        <v>5000</v>
      </c>
      <c r="J35" s="8">
        <v>5200</v>
      </c>
      <c r="K35" s="12" t="s">
        <v>32</v>
      </c>
      <c r="L35" s="9">
        <f>SUM(F35:K35)</f>
        <v>87700</v>
      </c>
      <c r="M35" s="12">
        <v>1.87</v>
      </c>
      <c r="N35" s="12">
        <v>2.38</v>
      </c>
      <c r="O35" s="11">
        <v>17850</v>
      </c>
      <c r="P35" s="11">
        <f>L35*N35</f>
        <v>208726</v>
      </c>
    </row>
    <row r="36" spans="2:16" ht="12.75" customHeight="1">
      <c r="B36" s="30" t="s">
        <v>86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13">
        <v>109282.5</v>
      </c>
      <c r="P36" s="13">
        <f>SUM(P32:P35)</f>
        <v>1011338.3300000001</v>
      </c>
    </row>
    <row r="37" spans="2:15" ht="24" customHeight="1">
      <c r="B37" s="15" t="s">
        <v>87</v>
      </c>
      <c r="C37" s="31" t="s">
        <v>88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</row>
    <row r="38" spans="1:16" ht="36">
      <c r="A38">
        <v>20</v>
      </c>
      <c r="B38" s="6" t="s">
        <v>89</v>
      </c>
      <c r="C38" s="7" t="s">
        <v>90</v>
      </c>
      <c r="D38" s="6" t="s">
        <v>91</v>
      </c>
      <c r="E38" s="6" t="s">
        <v>39</v>
      </c>
      <c r="F38" s="9">
        <v>20</v>
      </c>
      <c r="G38" s="9">
        <v>300</v>
      </c>
      <c r="H38" s="9" t="s">
        <v>32</v>
      </c>
      <c r="I38" s="9">
        <v>5</v>
      </c>
      <c r="J38" s="9">
        <v>2</v>
      </c>
      <c r="K38" s="9" t="s">
        <v>32</v>
      </c>
      <c r="L38" s="9">
        <f>SUM(F38:K38)</f>
        <v>327</v>
      </c>
      <c r="M38" s="10">
        <v>1064.22</v>
      </c>
      <c r="N38" s="10">
        <v>1357.2</v>
      </c>
      <c r="O38" s="11">
        <v>27144</v>
      </c>
      <c r="P38" s="11">
        <f>L38*N38</f>
        <v>443804.4</v>
      </c>
    </row>
    <row r="39" spans="1:16" ht="36">
      <c r="A39">
        <v>21</v>
      </c>
      <c r="B39" s="6" t="s">
        <v>92</v>
      </c>
      <c r="C39" s="7" t="s">
        <v>93</v>
      </c>
      <c r="D39" s="6" t="s">
        <v>94</v>
      </c>
      <c r="E39" s="6" t="s">
        <v>39</v>
      </c>
      <c r="F39" s="9">
        <v>15</v>
      </c>
      <c r="G39" s="9">
        <v>200</v>
      </c>
      <c r="H39" s="9" t="s">
        <v>32</v>
      </c>
      <c r="I39" s="9" t="s">
        <v>32</v>
      </c>
      <c r="J39" s="9" t="s">
        <v>32</v>
      </c>
      <c r="K39" s="9" t="s">
        <v>32</v>
      </c>
      <c r="L39" s="9">
        <f>SUM(F39:K39)</f>
        <v>215</v>
      </c>
      <c r="M39" s="12">
        <v>937.75</v>
      </c>
      <c r="N39" s="10">
        <v>1195.91</v>
      </c>
      <c r="O39" s="11">
        <v>17938.65</v>
      </c>
      <c r="P39" s="11">
        <f>L39*N39</f>
        <v>257120.65000000002</v>
      </c>
    </row>
    <row r="40" spans="1:16" ht="24">
      <c r="A40">
        <v>22</v>
      </c>
      <c r="B40" s="6" t="s">
        <v>95</v>
      </c>
      <c r="C40" s="7" t="s">
        <v>96</v>
      </c>
      <c r="D40" s="6" t="s">
        <v>97</v>
      </c>
      <c r="E40" s="6" t="s">
        <v>39</v>
      </c>
      <c r="F40" s="9">
        <v>5</v>
      </c>
      <c r="G40" s="9">
        <v>150</v>
      </c>
      <c r="H40" s="9" t="s">
        <v>32</v>
      </c>
      <c r="I40" s="9">
        <v>1</v>
      </c>
      <c r="J40" s="9" t="s">
        <v>32</v>
      </c>
      <c r="K40" s="9" t="s">
        <v>32</v>
      </c>
      <c r="L40" s="9">
        <f>SUM(F40:K40)</f>
        <v>156</v>
      </c>
      <c r="M40" s="12">
        <v>802.09</v>
      </c>
      <c r="N40" s="10">
        <v>1022.91</v>
      </c>
      <c r="O40" s="11">
        <v>5114.55</v>
      </c>
      <c r="P40" s="11">
        <f>L40*N40</f>
        <v>159573.96</v>
      </c>
    </row>
    <row r="41" spans="1:16" ht="24">
      <c r="A41">
        <v>23</v>
      </c>
      <c r="B41" s="6" t="s">
        <v>98</v>
      </c>
      <c r="C41" s="7" t="s">
        <v>47</v>
      </c>
      <c r="D41" s="6" t="s">
        <v>48</v>
      </c>
      <c r="E41" s="6" t="s">
        <v>49</v>
      </c>
      <c r="F41" s="9">
        <v>2500</v>
      </c>
      <c r="G41" s="9">
        <v>70000</v>
      </c>
      <c r="H41" s="9" t="s">
        <v>32</v>
      </c>
      <c r="I41" s="9">
        <v>3900</v>
      </c>
      <c r="J41" s="9" t="s">
        <v>32</v>
      </c>
      <c r="K41" s="9" t="s">
        <v>32</v>
      </c>
      <c r="L41" s="9">
        <f>SUM(F41:K41)</f>
        <v>76400</v>
      </c>
      <c r="M41" s="12">
        <v>0.65</v>
      </c>
      <c r="N41" s="12">
        <v>0.83</v>
      </c>
      <c r="O41" s="11">
        <v>2075</v>
      </c>
      <c r="P41" s="11">
        <f>L41*N41</f>
        <v>63412</v>
      </c>
    </row>
    <row r="42" spans="1:16" ht="36">
      <c r="A42">
        <v>24</v>
      </c>
      <c r="B42" s="6" t="s">
        <v>99</v>
      </c>
      <c r="C42" s="7" t="s">
        <v>51</v>
      </c>
      <c r="D42" s="6" t="s">
        <v>52</v>
      </c>
      <c r="E42" s="6" t="s">
        <v>49</v>
      </c>
      <c r="F42" s="9">
        <v>4500</v>
      </c>
      <c r="G42" s="9">
        <v>70000</v>
      </c>
      <c r="H42" s="9" t="s">
        <v>32</v>
      </c>
      <c r="I42" s="9">
        <v>5000</v>
      </c>
      <c r="J42" s="9">
        <v>330</v>
      </c>
      <c r="K42" s="9" t="s">
        <v>32</v>
      </c>
      <c r="L42" s="9">
        <f>SUM(F42:K42)</f>
        <v>79830</v>
      </c>
      <c r="M42" s="12">
        <v>1.87</v>
      </c>
      <c r="N42" s="12">
        <v>2.38</v>
      </c>
      <c r="O42" s="11">
        <v>10710</v>
      </c>
      <c r="P42" s="11">
        <f>L42*N42</f>
        <v>189995.4</v>
      </c>
    </row>
    <row r="43" spans="2:16" ht="12.75" customHeight="1">
      <c r="B43" s="30" t="s">
        <v>100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13">
        <v>62982.2</v>
      </c>
      <c r="P43" s="13">
        <f>SUM(P39:P42)</f>
        <v>670102.01</v>
      </c>
    </row>
    <row r="44" spans="2:15" ht="24" customHeight="1">
      <c r="B44" s="15" t="s">
        <v>101</v>
      </c>
      <c r="C44" s="31" t="s">
        <v>102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16" ht="36">
      <c r="A45">
        <v>25</v>
      </c>
      <c r="B45" s="6" t="s">
        <v>103</v>
      </c>
      <c r="C45" s="7" t="s">
        <v>104</v>
      </c>
      <c r="D45" s="6" t="s">
        <v>105</v>
      </c>
      <c r="E45" s="6" t="s">
        <v>39</v>
      </c>
      <c r="F45" s="8">
        <v>45</v>
      </c>
      <c r="G45" s="8">
        <v>500</v>
      </c>
      <c r="H45" s="8" t="s">
        <v>32</v>
      </c>
      <c r="I45" s="8">
        <v>4</v>
      </c>
      <c r="J45" s="8">
        <v>4</v>
      </c>
      <c r="K45" s="12" t="s">
        <v>32</v>
      </c>
      <c r="L45" s="9">
        <f>SUM(F45:K45)</f>
        <v>553</v>
      </c>
      <c r="M45" s="12">
        <v>890.19</v>
      </c>
      <c r="N45" s="10">
        <v>1135.26</v>
      </c>
      <c r="O45" s="11">
        <v>51086.7</v>
      </c>
      <c r="P45" s="11">
        <f>L45*N45</f>
        <v>627798.78</v>
      </c>
    </row>
    <row r="46" spans="1:16" ht="24">
      <c r="A46">
        <v>26</v>
      </c>
      <c r="B46" s="6" t="s">
        <v>106</v>
      </c>
      <c r="C46" s="7" t="s">
        <v>47</v>
      </c>
      <c r="D46" s="6" t="s">
        <v>48</v>
      </c>
      <c r="E46" s="6" t="s">
        <v>49</v>
      </c>
      <c r="F46" s="8">
        <v>6500</v>
      </c>
      <c r="G46" s="8">
        <v>70000</v>
      </c>
      <c r="H46" s="8" t="s">
        <v>32</v>
      </c>
      <c r="I46" s="8">
        <v>3900</v>
      </c>
      <c r="J46" s="8">
        <v>3300</v>
      </c>
      <c r="K46" s="10" t="s">
        <v>32</v>
      </c>
      <c r="L46" s="9">
        <f>SUM(F46:K46)</f>
        <v>83700</v>
      </c>
      <c r="M46" s="12">
        <v>0.65</v>
      </c>
      <c r="N46" s="12">
        <v>0.83</v>
      </c>
      <c r="O46" s="11">
        <v>5395</v>
      </c>
      <c r="P46" s="11">
        <f>L46*N46</f>
        <v>69471</v>
      </c>
    </row>
    <row r="47" spans="1:16" ht="36">
      <c r="A47">
        <v>27</v>
      </c>
      <c r="B47" s="6" t="s">
        <v>107</v>
      </c>
      <c r="C47" s="7" t="s">
        <v>51</v>
      </c>
      <c r="D47" s="6" t="s">
        <v>52</v>
      </c>
      <c r="E47" s="6" t="s">
        <v>49</v>
      </c>
      <c r="F47" s="8">
        <v>5500</v>
      </c>
      <c r="G47" s="8">
        <v>70000</v>
      </c>
      <c r="H47" s="8">
        <v>1000</v>
      </c>
      <c r="I47" s="8">
        <v>5000</v>
      </c>
      <c r="J47" s="8">
        <v>5200</v>
      </c>
      <c r="K47" s="10" t="s">
        <v>32</v>
      </c>
      <c r="L47" s="9">
        <f>SUM(F47:K47)</f>
        <v>86700</v>
      </c>
      <c r="M47" s="12">
        <v>1.87</v>
      </c>
      <c r="N47" s="12">
        <v>2.38</v>
      </c>
      <c r="O47" s="11">
        <v>13090</v>
      </c>
      <c r="P47" s="11">
        <f>L47*N47</f>
        <v>206346</v>
      </c>
    </row>
    <row r="48" spans="2:16" ht="12.75" customHeight="1">
      <c r="B48" s="30" t="s">
        <v>108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13">
        <v>69571.7</v>
      </c>
      <c r="P48" s="13">
        <f>SUM(P44:P47)</f>
        <v>903615.78</v>
      </c>
    </row>
    <row r="49" spans="2:15" ht="12.75" customHeight="1">
      <c r="B49" s="15" t="s">
        <v>109</v>
      </c>
      <c r="C49" s="31" t="s">
        <v>110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</row>
    <row r="50" spans="1:16" ht="24">
      <c r="A50">
        <v>28</v>
      </c>
      <c r="B50" s="6" t="s">
        <v>111</v>
      </c>
      <c r="C50" s="7" t="s">
        <v>112</v>
      </c>
      <c r="D50" s="6" t="s">
        <v>113</v>
      </c>
      <c r="E50" s="6" t="s">
        <v>39</v>
      </c>
      <c r="F50" s="8">
        <v>15</v>
      </c>
      <c r="G50" s="8">
        <v>100</v>
      </c>
      <c r="H50" s="8" t="s">
        <v>32</v>
      </c>
      <c r="I50" s="8">
        <v>2</v>
      </c>
      <c r="J50" s="8">
        <v>1</v>
      </c>
      <c r="K50" s="8" t="s">
        <v>32</v>
      </c>
      <c r="L50" s="9">
        <f>SUM(F50:K50)</f>
        <v>118</v>
      </c>
      <c r="M50" s="12">
        <v>692.25</v>
      </c>
      <c r="N50" s="12">
        <v>882.83</v>
      </c>
      <c r="O50" s="11">
        <v>13242.45</v>
      </c>
      <c r="P50" s="11">
        <f>L50*N50</f>
        <v>104173.94</v>
      </c>
    </row>
    <row r="51" spans="1:16" ht="24">
      <c r="A51">
        <v>29</v>
      </c>
      <c r="B51" s="6" t="s">
        <v>114</v>
      </c>
      <c r="C51" s="7" t="s">
        <v>115</v>
      </c>
      <c r="D51" s="6" t="s">
        <v>116</v>
      </c>
      <c r="E51" s="6" t="s">
        <v>39</v>
      </c>
      <c r="F51" s="8">
        <v>10</v>
      </c>
      <c r="G51" s="8">
        <v>100</v>
      </c>
      <c r="H51" s="8" t="s">
        <v>32</v>
      </c>
      <c r="I51" s="8">
        <v>3</v>
      </c>
      <c r="J51" s="8">
        <v>3</v>
      </c>
      <c r="K51" s="8" t="s">
        <v>32</v>
      </c>
      <c r="L51" s="9">
        <f>SUM(F51:K51)</f>
        <v>116</v>
      </c>
      <c r="M51" s="12">
        <v>355.26</v>
      </c>
      <c r="N51" s="12">
        <v>453.06</v>
      </c>
      <c r="O51" s="11">
        <v>4530.6</v>
      </c>
      <c r="P51" s="11">
        <f>L51*N51</f>
        <v>52554.96</v>
      </c>
    </row>
    <row r="52" spans="1:16" ht="24">
      <c r="A52">
        <v>30</v>
      </c>
      <c r="B52" s="6" t="s">
        <v>117</v>
      </c>
      <c r="C52" s="7" t="s">
        <v>118</v>
      </c>
      <c r="D52" s="6" t="s">
        <v>119</v>
      </c>
      <c r="E52" s="6" t="s">
        <v>39</v>
      </c>
      <c r="F52" s="8">
        <v>10</v>
      </c>
      <c r="G52" s="8">
        <v>150</v>
      </c>
      <c r="H52" s="8" t="s">
        <v>32</v>
      </c>
      <c r="I52" s="8">
        <v>3</v>
      </c>
      <c r="J52" s="8">
        <v>1</v>
      </c>
      <c r="K52" s="8" t="s">
        <v>32</v>
      </c>
      <c r="L52" s="9">
        <f>SUM(F52:K52)</f>
        <v>164</v>
      </c>
      <c r="M52" s="12">
        <v>795.73</v>
      </c>
      <c r="N52" s="10">
        <v>1014.79</v>
      </c>
      <c r="O52" s="11">
        <v>10147.9</v>
      </c>
      <c r="P52" s="11">
        <f>L52*N52</f>
        <v>166425.56</v>
      </c>
    </row>
    <row r="53" spans="1:16" ht="24">
      <c r="A53">
        <v>31</v>
      </c>
      <c r="B53" s="6" t="s">
        <v>120</v>
      </c>
      <c r="C53" s="7" t="s">
        <v>47</v>
      </c>
      <c r="D53" s="6" t="s">
        <v>48</v>
      </c>
      <c r="E53" s="6" t="s">
        <v>49</v>
      </c>
      <c r="F53" s="8">
        <v>8500</v>
      </c>
      <c r="G53" s="8">
        <v>70000</v>
      </c>
      <c r="H53" s="8" t="s">
        <v>32</v>
      </c>
      <c r="I53" s="8">
        <v>6400</v>
      </c>
      <c r="J53" s="8">
        <v>2000</v>
      </c>
      <c r="K53" s="8" t="s">
        <v>32</v>
      </c>
      <c r="L53" s="9">
        <f>SUM(F53:K53)</f>
        <v>86900</v>
      </c>
      <c r="M53" s="12">
        <v>0.65</v>
      </c>
      <c r="N53" s="12">
        <v>0.83</v>
      </c>
      <c r="O53" s="11">
        <v>7055</v>
      </c>
      <c r="P53" s="11">
        <f>L53*N53</f>
        <v>72127</v>
      </c>
    </row>
    <row r="54" spans="2:16" ht="12.75" customHeight="1">
      <c r="B54" s="30" t="s">
        <v>121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13">
        <v>34975.95</v>
      </c>
      <c r="P54" s="13">
        <f>SUM(P50:P53)</f>
        <v>395281.45999999996</v>
      </c>
    </row>
    <row r="55" spans="2:15" ht="12.75" customHeight="1">
      <c r="B55" s="15" t="s">
        <v>122</v>
      </c>
      <c r="C55" s="32" t="s">
        <v>123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</row>
    <row r="56" spans="1:16" ht="24">
      <c r="A56">
        <v>32</v>
      </c>
      <c r="B56" s="6" t="s">
        <v>124</v>
      </c>
      <c r="C56" s="7" t="s">
        <v>125</v>
      </c>
      <c r="D56" s="6" t="s">
        <v>126</v>
      </c>
      <c r="E56" s="6" t="s">
        <v>39</v>
      </c>
      <c r="F56" s="8">
        <v>5</v>
      </c>
      <c r="G56" s="8">
        <v>300</v>
      </c>
      <c r="H56" s="8" t="s">
        <v>32</v>
      </c>
      <c r="I56" s="8">
        <v>4</v>
      </c>
      <c r="J56" s="8">
        <v>2</v>
      </c>
      <c r="K56" s="8" t="s">
        <v>32</v>
      </c>
      <c r="L56" s="9">
        <f>SUM(F56:K56)</f>
        <v>311</v>
      </c>
      <c r="M56" s="10">
        <v>1190.69</v>
      </c>
      <c r="N56" s="10">
        <v>1518.49</v>
      </c>
      <c r="O56" s="11">
        <v>7592.45</v>
      </c>
      <c r="P56" s="11">
        <f>L56*N56</f>
        <v>472250.39</v>
      </c>
    </row>
    <row r="57" spans="1:16" ht="60">
      <c r="A57">
        <v>33</v>
      </c>
      <c r="B57" s="6" t="s">
        <v>127</v>
      </c>
      <c r="C57" s="7" t="s">
        <v>128</v>
      </c>
      <c r="D57" s="6" t="s">
        <v>129</v>
      </c>
      <c r="E57" s="6" t="s">
        <v>39</v>
      </c>
      <c r="F57" s="8">
        <v>5</v>
      </c>
      <c r="G57" s="8">
        <v>300</v>
      </c>
      <c r="H57" s="8" t="s">
        <v>32</v>
      </c>
      <c r="I57" s="8">
        <v>4</v>
      </c>
      <c r="J57" s="8" t="s">
        <v>32</v>
      </c>
      <c r="K57" s="8" t="s">
        <v>32</v>
      </c>
      <c r="L57" s="9">
        <f>SUM(F57:K57)</f>
        <v>309</v>
      </c>
      <c r="M57" s="12">
        <v>598.6</v>
      </c>
      <c r="N57" s="12">
        <v>763.39</v>
      </c>
      <c r="O57" s="11">
        <v>3816.95</v>
      </c>
      <c r="P57" s="11">
        <f>L57*N57</f>
        <v>235887.51</v>
      </c>
    </row>
    <row r="58" spans="1:16" ht="24">
      <c r="A58">
        <v>34</v>
      </c>
      <c r="B58" s="6" t="s">
        <v>130</v>
      </c>
      <c r="C58" s="7" t="s">
        <v>131</v>
      </c>
      <c r="D58" s="6" t="s">
        <v>132</v>
      </c>
      <c r="E58" s="6" t="s">
        <v>39</v>
      </c>
      <c r="F58" s="8">
        <v>5</v>
      </c>
      <c r="G58" s="8">
        <v>300</v>
      </c>
      <c r="H58" s="8" t="s">
        <v>32</v>
      </c>
      <c r="I58" s="8" t="s">
        <v>32</v>
      </c>
      <c r="J58" s="8">
        <v>2</v>
      </c>
      <c r="K58" s="8" t="s">
        <v>32</v>
      </c>
      <c r="L58" s="9">
        <f>SUM(F58:K58)</f>
        <v>307</v>
      </c>
      <c r="M58" s="12">
        <v>776.3</v>
      </c>
      <c r="N58" s="12">
        <v>990.02</v>
      </c>
      <c r="O58" s="11">
        <v>4950.1</v>
      </c>
      <c r="P58" s="11">
        <f>L58*N58</f>
        <v>303936.14</v>
      </c>
    </row>
    <row r="59" spans="1:16" ht="24">
      <c r="A59">
        <v>35</v>
      </c>
      <c r="B59" s="6" t="s">
        <v>133</v>
      </c>
      <c r="C59" s="7" t="s">
        <v>47</v>
      </c>
      <c r="D59" s="6" t="s">
        <v>48</v>
      </c>
      <c r="E59" s="6" t="s">
        <v>49</v>
      </c>
      <c r="F59" s="8">
        <v>2500</v>
      </c>
      <c r="G59" s="8">
        <v>70000</v>
      </c>
      <c r="H59" s="8" t="s">
        <v>32</v>
      </c>
      <c r="I59" s="8">
        <v>5000</v>
      </c>
      <c r="J59" s="8" t="s">
        <v>32</v>
      </c>
      <c r="K59" s="8" t="s">
        <v>32</v>
      </c>
      <c r="L59" s="9">
        <f>SUM(F59:K59)</f>
        <v>77500</v>
      </c>
      <c r="M59" s="12">
        <v>0.65</v>
      </c>
      <c r="N59" s="12">
        <v>0.83</v>
      </c>
      <c r="O59" s="11">
        <v>2075</v>
      </c>
      <c r="P59" s="11">
        <f>L59*N59</f>
        <v>64325</v>
      </c>
    </row>
    <row r="60" spans="1:16" ht="36">
      <c r="A60">
        <v>36</v>
      </c>
      <c r="B60" s="6" t="s">
        <v>134</v>
      </c>
      <c r="C60" s="7" t="s">
        <v>51</v>
      </c>
      <c r="D60" s="6" t="s">
        <v>52</v>
      </c>
      <c r="E60" s="6" t="s">
        <v>49</v>
      </c>
      <c r="F60" s="8">
        <v>5000</v>
      </c>
      <c r="G60" s="8">
        <v>70000</v>
      </c>
      <c r="H60" s="8" t="s">
        <v>32</v>
      </c>
      <c r="I60" s="8" t="s">
        <v>32</v>
      </c>
      <c r="J60" s="8" t="s">
        <v>32</v>
      </c>
      <c r="K60" s="8">
        <v>4230</v>
      </c>
      <c r="L60" s="9">
        <f>SUM(F60:K60)</f>
        <v>79230</v>
      </c>
      <c r="M60" s="12">
        <v>1.87</v>
      </c>
      <c r="N60" s="12">
        <v>2.38</v>
      </c>
      <c r="O60" s="11">
        <v>11900</v>
      </c>
      <c r="P60" s="11">
        <f>L60*N60</f>
        <v>188567.4</v>
      </c>
    </row>
    <row r="61" spans="2:16" ht="12.75" customHeight="1">
      <c r="B61" s="30" t="s">
        <v>135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13">
        <v>30334.5</v>
      </c>
      <c r="P61" s="13">
        <f>SUM(P57:P60)</f>
        <v>792716.05</v>
      </c>
    </row>
    <row r="62" spans="2:15" ht="12.75" customHeight="1">
      <c r="B62" s="1" t="s">
        <v>136</v>
      </c>
      <c r="C62" s="27" t="s">
        <v>137</v>
      </c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</row>
    <row r="63" spans="1:16" ht="84">
      <c r="A63">
        <v>37</v>
      </c>
      <c r="B63" s="6" t="s">
        <v>138</v>
      </c>
      <c r="C63" s="7" t="s">
        <v>139</v>
      </c>
      <c r="D63" s="6" t="s">
        <v>140</v>
      </c>
      <c r="E63" s="6" t="s">
        <v>49</v>
      </c>
      <c r="F63" s="16">
        <v>25000</v>
      </c>
      <c r="G63" s="16">
        <v>70000</v>
      </c>
      <c r="H63" s="16" t="s">
        <v>32</v>
      </c>
      <c r="I63" s="10" t="s">
        <v>32</v>
      </c>
      <c r="J63" s="10" t="s">
        <v>32</v>
      </c>
      <c r="K63" s="10">
        <v>3280</v>
      </c>
      <c r="L63" s="9">
        <f aca="true" t="shared" si="2" ref="L63:L68">SUM(F63:K63)</f>
        <v>98280</v>
      </c>
      <c r="M63" s="12">
        <v>1.34</v>
      </c>
      <c r="N63" s="12">
        <v>1.71</v>
      </c>
      <c r="O63" s="10">
        <v>42750</v>
      </c>
      <c r="P63" s="11">
        <f aca="true" t="shared" si="3" ref="P63:P68">L63*N63</f>
        <v>168058.8</v>
      </c>
    </row>
    <row r="64" spans="1:16" ht="84">
      <c r="A64">
        <v>38</v>
      </c>
      <c r="B64" s="6" t="s">
        <v>141</v>
      </c>
      <c r="C64" s="7" t="s">
        <v>142</v>
      </c>
      <c r="D64" s="6" t="s">
        <v>143</v>
      </c>
      <c r="E64" s="6" t="s">
        <v>49</v>
      </c>
      <c r="F64" s="16">
        <v>8000</v>
      </c>
      <c r="G64" s="16">
        <v>70000</v>
      </c>
      <c r="H64" s="16" t="s">
        <v>32</v>
      </c>
      <c r="I64" s="10" t="s">
        <v>32</v>
      </c>
      <c r="J64" s="10" t="s">
        <v>32</v>
      </c>
      <c r="K64" s="10">
        <v>10200</v>
      </c>
      <c r="L64" s="9">
        <f t="shared" si="2"/>
        <v>88200</v>
      </c>
      <c r="M64" s="12">
        <v>1.19</v>
      </c>
      <c r="N64" s="12">
        <v>1.52</v>
      </c>
      <c r="O64" s="10">
        <v>12160</v>
      </c>
      <c r="P64" s="11">
        <f t="shared" si="3"/>
        <v>134064</v>
      </c>
    </row>
    <row r="65" spans="1:16" ht="48">
      <c r="A65">
        <v>39</v>
      </c>
      <c r="B65" s="6" t="s">
        <v>144</v>
      </c>
      <c r="C65" s="7" t="s">
        <v>145</v>
      </c>
      <c r="D65" s="6" t="s">
        <v>146</v>
      </c>
      <c r="E65" s="6" t="s">
        <v>49</v>
      </c>
      <c r="F65" s="16">
        <v>8000</v>
      </c>
      <c r="G65" s="16">
        <v>70000</v>
      </c>
      <c r="H65" s="16" t="s">
        <v>32</v>
      </c>
      <c r="I65" s="10" t="s">
        <v>32</v>
      </c>
      <c r="J65" s="10" t="s">
        <v>32</v>
      </c>
      <c r="K65" s="10">
        <v>10200</v>
      </c>
      <c r="L65" s="9">
        <f t="shared" si="2"/>
        <v>88200</v>
      </c>
      <c r="M65" s="12">
        <v>0.05</v>
      </c>
      <c r="N65" s="12">
        <v>0.06</v>
      </c>
      <c r="O65" s="12">
        <v>480</v>
      </c>
      <c r="P65" s="11">
        <f t="shared" si="3"/>
        <v>5292</v>
      </c>
    </row>
    <row r="66" spans="1:16" ht="36">
      <c r="A66">
        <v>40</v>
      </c>
      <c r="B66" s="6" t="s">
        <v>147</v>
      </c>
      <c r="C66" s="7" t="s">
        <v>148</v>
      </c>
      <c r="D66" s="6" t="s">
        <v>149</v>
      </c>
      <c r="E66" s="6" t="s">
        <v>49</v>
      </c>
      <c r="F66" s="16">
        <v>5000</v>
      </c>
      <c r="G66" s="16">
        <v>70000</v>
      </c>
      <c r="H66" s="16">
        <v>24000</v>
      </c>
      <c r="I66" s="10" t="s">
        <v>32</v>
      </c>
      <c r="J66" s="10" t="s">
        <v>32</v>
      </c>
      <c r="K66" s="10">
        <v>3280</v>
      </c>
      <c r="L66" s="9">
        <f t="shared" si="2"/>
        <v>102280</v>
      </c>
      <c r="M66" s="12">
        <v>3.35</v>
      </c>
      <c r="N66" s="12">
        <v>4.27</v>
      </c>
      <c r="O66" s="10">
        <v>21350</v>
      </c>
      <c r="P66" s="11">
        <f t="shared" si="3"/>
        <v>436735.6</v>
      </c>
    </row>
    <row r="67" spans="1:16" ht="48">
      <c r="A67">
        <v>41</v>
      </c>
      <c r="B67" s="6" t="s">
        <v>150</v>
      </c>
      <c r="C67" s="7" t="s">
        <v>151</v>
      </c>
      <c r="D67" s="6" t="s">
        <v>152</v>
      </c>
      <c r="E67" s="6" t="s">
        <v>49</v>
      </c>
      <c r="F67" s="16">
        <v>25000</v>
      </c>
      <c r="G67" s="16">
        <v>70000</v>
      </c>
      <c r="H67" s="16">
        <v>5000</v>
      </c>
      <c r="I67" s="10" t="s">
        <v>32</v>
      </c>
      <c r="J67" s="10" t="s">
        <v>32</v>
      </c>
      <c r="K67" s="10"/>
      <c r="L67" s="9">
        <f t="shared" si="2"/>
        <v>100000</v>
      </c>
      <c r="M67" s="12">
        <v>2.76</v>
      </c>
      <c r="N67" s="12">
        <v>3.52</v>
      </c>
      <c r="O67" s="10">
        <v>88000</v>
      </c>
      <c r="P67" s="11">
        <f t="shared" si="3"/>
        <v>352000</v>
      </c>
    </row>
    <row r="68" spans="1:16" ht="48">
      <c r="A68">
        <v>42</v>
      </c>
      <c r="B68" s="6" t="s">
        <v>153</v>
      </c>
      <c r="C68" s="7" t="s">
        <v>154</v>
      </c>
      <c r="D68" s="6" t="s">
        <v>155</v>
      </c>
      <c r="E68" s="6" t="s">
        <v>49</v>
      </c>
      <c r="F68" s="16">
        <v>8000</v>
      </c>
      <c r="G68" s="16">
        <v>70000</v>
      </c>
      <c r="H68" s="16" t="s">
        <v>32</v>
      </c>
      <c r="I68" s="10" t="s">
        <v>32</v>
      </c>
      <c r="J68" s="10" t="s">
        <v>32</v>
      </c>
      <c r="K68" s="10">
        <v>7200</v>
      </c>
      <c r="L68" s="9">
        <f t="shared" si="2"/>
        <v>85200</v>
      </c>
      <c r="M68" s="12">
        <v>2.42</v>
      </c>
      <c r="N68" s="12">
        <v>3.09</v>
      </c>
      <c r="O68" s="10">
        <v>24720</v>
      </c>
      <c r="P68" s="11">
        <f t="shared" si="3"/>
        <v>263268</v>
      </c>
    </row>
    <row r="69" spans="2:16" ht="12.75" customHeight="1">
      <c r="B69" s="30" t="s">
        <v>156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13">
        <v>189460</v>
      </c>
      <c r="P69" s="17">
        <f>SUM(P65:P68)</f>
        <v>1057295.6</v>
      </c>
    </row>
    <row r="70" spans="2:16" ht="12.75" customHeight="1">
      <c r="B70" s="33" t="s">
        <v>157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18">
        <v>987778.1</v>
      </c>
      <c r="P70" s="19">
        <f>P69+P61+P54+P48+P43+P36+P30+P24+P18</f>
        <v>8028905.860000001</v>
      </c>
    </row>
    <row r="71" spans="2:15" ht="15" customHeight="1">
      <c r="B71" s="34" t="s">
        <v>158</v>
      </c>
      <c r="C71" s="34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0"/>
      <c r="O71" s="20"/>
    </row>
    <row r="72" spans="2:15" ht="36" customHeight="1">
      <c r="B72" s="35" t="s">
        <v>159</v>
      </c>
      <c r="C72" s="35"/>
      <c r="D72" s="35"/>
      <c r="E72" s="21"/>
      <c r="F72" s="21"/>
      <c r="G72" s="21"/>
      <c r="H72" s="21"/>
      <c r="I72" s="21"/>
      <c r="J72" s="21"/>
      <c r="K72" s="21"/>
      <c r="L72" s="21"/>
      <c r="M72" s="21"/>
      <c r="N72" s="20"/>
      <c r="O72" s="20"/>
    </row>
    <row r="73" spans="2:15" ht="15" customHeight="1">
      <c r="B73" s="20"/>
      <c r="C73" s="20"/>
      <c r="D73" s="35" t="s">
        <v>160</v>
      </c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</row>
    <row r="74" spans="2:15" ht="15" customHeight="1">
      <c r="B74" s="20"/>
      <c r="C74" s="20"/>
      <c r="D74" s="35" t="s">
        <v>161</v>
      </c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</row>
    <row r="75" spans="2:15" ht="24" customHeight="1">
      <c r="B75" s="22" t="s">
        <v>162</v>
      </c>
      <c r="C75" s="22" t="s">
        <v>163</v>
      </c>
      <c r="D75" s="20"/>
      <c r="E75" s="35" t="s">
        <v>164</v>
      </c>
      <c r="F75" s="35"/>
      <c r="G75" s="35"/>
      <c r="H75" s="35"/>
      <c r="I75" s="35"/>
      <c r="J75" s="35"/>
      <c r="K75" s="35"/>
      <c r="L75" s="35"/>
      <c r="M75" s="35"/>
      <c r="N75" s="35"/>
      <c r="O75" s="20"/>
    </row>
    <row r="76" spans="2:15" ht="15" customHeight="1">
      <c r="B76" s="21"/>
      <c r="C76" s="20"/>
      <c r="D76" s="35" t="s">
        <v>165</v>
      </c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</row>
    <row r="77" spans="2:15" ht="15" customHeight="1">
      <c r="B77" s="23" t="s">
        <v>166</v>
      </c>
      <c r="C77" s="36" t="s">
        <v>167</v>
      </c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20"/>
    </row>
    <row r="78" spans="2:15" ht="48" customHeight="1">
      <c r="B78" s="21"/>
      <c r="C78" s="36" t="s">
        <v>168</v>
      </c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</row>
    <row r="79" spans="2:15" ht="24" customHeight="1">
      <c r="B79" s="21"/>
      <c r="C79" s="36" t="s">
        <v>169</v>
      </c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</row>
    <row r="80" spans="2:15" ht="36" customHeight="1">
      <c r="B80" s="21"/>
      <c r="C80" s="36" t="s">
        <v>170</v>
      </c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</row>
  </sheetData>
  <sheetProtection selectLockedCells="1" selectUnlockedCells="1"/>
  <mergeCells count="43">
    <mergeCell ref="C80:O80"/>
    <mergeCell ref="D76:O76"/>
    <mergeCell ref="C77:N77"/>
    <mergeCell ref="C78:O78"/>
    <mergeCell ref="C79:O79"/>
    <mergeCell ref="B70:N70"/>
    <mergeCell ref="B71:C71"/>
    <mergeCell ref="B72:D72"/>
    <mergeCell ref="D73:O73"/>
    <mergeCell ref="D74:O74"/>
    <mergeCell ref="E75:N75"/>
    <mergeCell ref="C49:O49"/>
    <mergeCell ref="B54:N54"/>
    <mergeCell ref="C55:O55"/>
    <mergeCell ref="B61:N61"/>
    <mergeCell ref="C62:O62"/>
    <mergeCell ref="B69:N69"/>
    <mergeCell ref="C31:O31"/>
    <mergeCell ref="B36:N36"/>
    <mergeCell ref="C37:O37"/>
    <mergeCell ref="B43:N43"/>
    <mergeCell ref="C44:O44"/>
    <mergeCell ref="B48:N48"/>
    <mergeCell ref="C10:O10"/>
    <mergeCell ref="B18:N18"/>
    <mergeCell ref="C19:O19"/>
    <mergeCell ref="B24:N24"/>
    <mergeCell ref="C25:O25"/>
    <mergeCell ref="B30:N30"/>
    <mergeCell ref="C7:O7"/>
    <mergeCell ref="B8:B9"/>
    <mergeCell ref="C8:C9"/>
    <mergeCell ref="D8:D9"/>
    <mergeCell ref="E8:E9"/>
    <mergeCell ref="F8:F9"/>
    <mergeCell ref="G8:K8"/>
    <mergeCell ref="M8:O8"/>
    <mergeCell ref="B1:O1"/>
    <mergeCell ref="B2:O2"/>
    <mergeCell ref="B3:O3"/>
    <mergeCell ref="B4:O4"/>
    <mergeCell ref="B5:O5"/>
    <mergeCell ref="C6:O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44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vianawjcv</dc:creator>
  <cp:keywords/>
  <dc:description/>
  <cp:lastModifiedBy>Joao Germano Rosinke</cp:lastModifiedBy>
  <cp:lastPrinted>2020-04-14T19:26:59Z</cp:lastPrinted>
  <dcterms:created xsi:type="dcterms:W3CDTF">2020-04-20T14:26:10Z</dcterms:created>
  <dcterms:modified xsi:type="dcterms:W3CDTF">2020-04-20T14:26:10Z</dcterms:modified>
  <cp:category/>
  <cp:version/>
  <cp:contentType/>
  <cp:contentStatus/>
</cp:coreProperties>
</file>